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MONITOREO VARIOS\"/>
    </mc:Choice>
  </mc:AlternateContent>
  <xr:revisionPtr revIDLastSave="0" documentId="8_{333CE109-05F1-4D0F-8D01-35B3591FD4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STITUCIONES" sheetId="2" r:id="rId1"/>
    <sheet name="MUNICIPIOS" sheetId="5" r:id="rId2"/>
  </sheets>
  <definedNames>
    <definedName name="_xlnm._FilterDatabase" localSheetId="0" hidden="1">INSTITUCIONES!$B$19:$AB$130</definedName>
    <definedName name="_xlnm._FilterDatabase" localSheetId="1" hidden="1">MUNICIPIOS!$B$19:$AB$100</definedName>
    <definedName name="_xlnm.Print_Area" localSheetId="0">INSTITUCIONES!$A$1:$AB$130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58" i="5" l="1"/>
  <c r="AA57" i="2" l="1"/>
  <c r="AB57" i="2" s="1"/>
  <c r="AA45" i="5" l="1"/>
  <c r="AB45" i="5" s="1"/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B58" i="5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B127" i="2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B109" i="2"/>
  <c r="AB110" i="2"/>
  <c r="AB111" i="2"/>
  <c r="AB112" i="2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<sst xmlns="http://schemas.openxmlformats.org/spreadsheetml/2006/main" count="253" uniqueCount="225">
  <si>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</si>
  <si>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</si>
  <si>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</si>
  <si>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</si>
  <si>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</si>
  <si>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</si>
  <si>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</si>
  <si>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</si>
  <si>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</si>
  <si>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</si>
  <si>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</si>
  <si>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</si>
  <si>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</si>
  <si>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</si>
  <si>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</si>
  <si>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</si>
  <si>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</si>
  <si>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</si>
  <si>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</si>
  <si>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</si>
  <si>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</si>
  <si>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</si>
  <si>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</si>
  <si>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</si>
  <si>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</si>
  <si>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</si>
  <si>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</si>
  <si>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</si>
  <si>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</si>
  <si>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</si>
  <si>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</si>
  <si>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</si>
  <si>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</si>
  <si>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</si>
  <si>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</si>
  <si>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</si>
  <si>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</si>
  <si>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</si>
  <si>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</si>
  <si>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</si>
  <si>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</si>
  <si>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</si>
  <si>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</si>
  <si>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</si>
  <si>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</si>
  <si>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</si>
  <si>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</si>
  <si>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</si>
  <si>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</si>
  <si>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</si>
  <si>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</si>
  <si>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</si>
  <si>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</si>
  <si>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</si>
  <si>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</si>
  <si>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</si>
  <si>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</si>
  <si>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</si>
  <si>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</si>
  <si>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</si>
  <si>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</si>
  <si>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</si>
  <si>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</si>
  <si>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</si>
  <si>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</si>
  <si>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</si>
  <si>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</si>
  <si>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</si>
  <si>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</si>
  <si>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</si>
  <si>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</si>
  <si>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</si>
  <si>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</si>
  <si>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</si>
  <si>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</si>
  <si>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</si>
  <si>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</si>
  <si>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</si>
  <si>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</si>
  <si>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</si>
  <si>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</si>
  <si>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</si>
  <si>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</si>
  <si>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</si>
  <si>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</si>
  <si>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</si>
  <si>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</si>
  <si>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</si>
  <si>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</si>
  <si>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</si>
  <si>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</si>
  <si>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</si>
  <si>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</si>
  <si>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</si>
  <si>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</si>
  <si>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</si>
  <si>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</si>
  <si>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</si>
  <si>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</si>
  <si>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</si>
  <si>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</si>
  <si>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</si>
  <si>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</si>
  <si>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</si>
  <si>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</si>
  <si>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</si>
  <si>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</si>
  <si>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</si>
  <si>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</si>
  <si>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</si>
  <si>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</si>
  <si>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</si>
  <si>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</si>
  <si>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</si>
  <si>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</si>
  <si>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</si>
  <si>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</si>
  <si>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</si>
  <si>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</si>
  <si>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</si>
  <si>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</si>
  <si>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</si>
  <si>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</si>
  <si>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</si>
  <si>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</si>
  <si>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</si>
  <si>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</si>
  <si>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</si>
  <si>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</si>
  <si>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</si>
  <si>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</si>
  <si>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</si>
  <si>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</si>
  <si>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</si>
  <si>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</si>
  <si>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</si>
  <si>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</si>
  <si>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</si>
  <si>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</si>
  <si>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</si>
  <si>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</si>
  <si>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</si>
  <si>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</si>
  <si>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</si>
  <si>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</si>
  <si>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</si>
  <si>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</si>
  <si>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</si>
  <si>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</si>
  <si>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</si>
  <si>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</si>
  <si>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</si>
  <si>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</si>
  <si>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</si>
  <si>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</si>
  <si>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</si>
  <si>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</si>
  <si>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</si>
  <si>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</si>
  <si>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</si>
  <si>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</si>
  <si>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</si>
  <si>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</si>
  <si>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</si>
  <si>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</si>
  <si>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</si>
  <si>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</si>
  <si>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</si>
  <si>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</si>
  <si>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</si>
  <si>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</si>
  <si>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</si>
  <si>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</si>
  <si>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</si>
  <si>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</si>
  <si>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</si>
  <si>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</si>
  <si>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</si>
  <si>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</si>
  <si>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</si>
  <si>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</si>
  <si>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</si>
  <si>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</si>
  <si>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</si>
  <si>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</si>
  <si>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</si>
  <si>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</si>
  <si>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</si>
  <si>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</si>
  <si>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</si>
  <si>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</si>
  <si>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</si>
  <si>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</si>
  <si>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</si>
  <si>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</si>
  <si>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</si>
  <si>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</si>
  <si>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</si>
  <si>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</si>
  <si>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</si>
  <si>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</si>
  <si>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</si>
  <si>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</si>
  <si>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</si>
  <si>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</si>
  <si>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</si>
  <si>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</si>
  <si>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</si>
  <si>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</si>
  <si>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</si>
  <si>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</si>
  <si>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</si>
  <si>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</si>
  <si>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</si>
  <si>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</si>
  <si>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</si>
  <si>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</si>
  <si>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</si>
  <si>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</si>
  <si>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</si>
  <si>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</si>
  <si>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</si>
  <si>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</si>
  <si>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JULIO 2021</t>
  </si>
  <si>
    <t>MONITOREO JULIO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</si>
</sst>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showGridLines="0" tabSelected="1" zoomScale="70" zoomScaleNormal="70" workbookViewId="0">
      <pane xSplit="2" ySplit="19" topLeftCell="C23" activePane="bottomRight" state="frozen"/>
      <selection pane="topRight" activeCell="D1" sqref="D1"/>
      <selection pane="bottomLeft" activeCell="A20" sqref="A20"/>
      <selection pane="bottomRight" activeCell="B20" sqref="B20:B13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224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131</v>
      </c>
      <c r="D9" s="69" t="s">
        <v>130</v>
      </c>
      <c r="E9" s="69" t="s">
        <v>129</v>
      </c>
      <c r="F9" s="69" t="s">
        <v>128</v>
      </c>
      <c r="G9" s="69" t="s">
        <v>127</v>
      </c>
      <c r="H9" s="69" t="s">
        <v>126</v>
      </c>
      <c r="I9" s="69" t="s">
        <v>125</v>
      </c>
      <c r="J9" s="69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81" t="s">
        <v>112</v>
      </c>
      <c r="W9" s="81" t="s">
        <v>111</v>
      </c>
      <c r="X9" s="81" t="s">
        <v>110</v>
      </c>
      <c r="Y9" s="81" t="s">
        <v>109</v>
      </c>
      <c r="Z9" s="81" t="s">
        <v>108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20</v>
      </c>
      <c r="AB22" s="50">
        <f t="shared" si="1"/>
        <v>83.333333333333343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0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22</v>
      </c>
      <c r="AB25" s="50">
        <f t="shared" si="1"/>
        <v>91.666666666666657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0</v>
      </c>
      <c r="M37" s="48">
        <v>1</v>
      </c>
      <c r="N37" s="48">
        <v>0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22</v>
      </c>
      <c r="AB37" s="51">
        <f t="shared" si="7"/>
        <v>91.666666666666657</v>
      </c>
    </row>
    <row r="38" spans="1:29" ht="28.5" customHeight="1" x14ac:dyDescent="0.25">
      <c r="A38" s="31">
        <v>19</v>
      </c>
      <c r="B38" s="47" t="s">
        <v>11</v>
      </c>
      <c r="C38" s="60">
        <v>1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0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60">
        <v>1</v>
      </c>
      <c r="R38" s="60">
        <v>1</v>
      </c>
      <c r="S38" s="60">
        <v>1</v>
      </c>
      <c r="T38" s="60">
        <v>1</v>
      </c>
      <c r="U38" s="60">
        <v>1</v>
      </c>
      <c r="V38" s="60">
        <v>0</v>
      </c>
      <c r="W38" s="60">
        <v>0</v>
      </c>
      <c r="X38" s="60">
        <v>0</v>
      </c>
      <c r="Y38" s="60">
        <v>1</v>
      </c>
      <c r="Z38" s="60">
        <v>1</v>
      </c>
      <c r="AA38" s="48">
        <f t="shared" si="6"/>
        <v>20</v>
      </c>
      <c r="AB38" s="51">
        <f t="shared" si="7"/>
        <v>83.333333333333343</v>
      </c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f t="shared" si="19"/>
        <v>24</v>
      </c>
      <c r="AB54" s="51">
        <f t="shared" si="18"/>
        <v>100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f t="shared" ref="AA57" si="20">SUM(C57:Z57)</f>
        <v>8</v>
      </c>
      <c r="AB57" s="51">
        <f t="shared" ref="AB57" si="21">AA57/24*(100)</f>
        <v>33.333333333333329</v>
      </c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si="19"/>
        <v>24</v>
      </c>
      <c r="AB64" s="51">
        <f t="shared" si="18"/>
        <v>100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0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2">SUM(C65:Z65)</f>
        <v>23</v>
      </c>
      <c r="AB65" s="51">
        <f t="shared" si="18"/>
        <v>95.833333333333343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2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3">SUM(C74:Z74)</f>
        <v>24</v>
      </c>
      <c r="AB74" s="51">
        <f t="shared" ref="AB74" si="24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5">SUM(C75:Z75)</f>
        <v>24</v>
      </c>
      <c r="AB75" s="51">
        <f t="shared" ref="AB75" si="26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7">SUM(C76:Z76)</f>
        <v>24</v>
      </c>
      <c r="AB76" s="51">
        <f t="shared" ref="AB76:AB103" si="28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9">SUM(C77:Z77)</f>
        <v>24</v>
      </c>
      <c r="AB77" s="51">
        <f t="shared" ref="AB77" si="30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0</v>
      </c>
      <c r="M78" s="58">
        <v>1</v>
      </c>
      <c r="N78" s="58">
        <v>0</v>
      </c>
      <c r="O78" s="58">
        <v>0</v>
      </c>
      <c r="P78" s="58">
        <v>1</v>
      </c>
      <c r="Q78" s="58">
        <v>1</v>
      </c>
      <c r="R78" s="58">
        <v>1</v>
      </c>
      <c r="S78" s="58">
        <v>0</v>
      </c>
      <c r="T78" s="58">
        <v>1</v>
      </c>
      <c r="U78" s="58">
        <v>1</v>
      </c>
      <c r="V78" s="58">
        <v>0</v>
      </c>
      <c r="W78" s="58">
        <v>0</v>
      </c>
      <c r="X78" s="58">
        <v>0</v>
      </c>
      <c r="Y78" s="58">
        <v>1</v>
      </c>
      <c r="Z78" s="58">
        <v>1</v>
      </c>
      <c r="AA78" s="48">
        <f t="shared" si="27"/>
        <v>17</v>
      </c>
      <c r="AB78" s="51">
        <f t="shared" si="28"/>
        <v>70.833333333333343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7"/>
        <v>24</v>
      </c>
      <c r="AB80" s="51">
        <f t="shared" si="28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7"/>
        <v>24</v>
      </c>
      <c r="AB84" s="51">
        <f t="shared" si="28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7"/>
        <v>24</v>
      </c>
      <c r="AB86" s="51">
        <f t="shared" si="28"/>
        <v>100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31">SUM(C87:Z87)</f>
        <v>24</v>
      </c>
      <c r="AB87" s="51">
        <f t="shared" ref="AB87" si="32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7"/>
        <v>24</v>
      </c>
      <c r="AB92" s="51">
        <f t="shared" si="28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7"/>
        <v>24</v>
      </c>
      <c r="AB95" s="51">
        <f t="shared" si="28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3">SUM(C96:Z96)</f>
        <v>24</v>
      </c>
      <c r="AB96" s="51">
        <f t="shared" ref="AB96" si="34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7"/>
        <v>24</v>
      </c>
      <c r="AB102" s="51">
        <f t="shared" si="28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7"/>
        <v>24</v>
      </c>
      <c r="AB103" s="51">
        <f t="shared" si="28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0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0</v>
      </c>
      <c r="AA104" s="48">
        <f t="shared" ref="AA104" si="35">SUM(C104:Z104)</f>
        <v>22</v>
      </c>
      <c r="AB104" s="51">
        <f t="shared" ref="AB104" si="36">AA104/24*(100)</f>
        <v>91.666666666666657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7">SUM(C105:Z105)</f>
        <v>24</v>
      </c>
      <c r="AB105" s="51">
        <f t="shared" ref="AB105" si="38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9">SUM(C106:Z106)</f>
        <v>24</v>
      </c>
      <c r="AB106" s="51">
        <f t="shared" ref="AB106:AB113" si="40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41">SUM(C107:Z107)</f>
        <v>24</v>
      </c>
      <c r="AB107" s="51">
        <f t="shared" ref="AB107" si="42">AA107/24*(100)</f>
        <v>100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9"/>
        <v>24</v>
      </c>
      <c r="AB108" s="51">
        <f t="shared" si="40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40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40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40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v>24</v>
      </c>
      <c r="AB112" s="51">
        <f t="shared" si="40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9"/>
        <v>24</v>
      </c>
      <c r="AB113" s="51">
        <f t="shared" si="40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3">SUM(C114:Z114)</f>
        <v>24</v>
      </c>
      <c r="AB114" s="51">
        <f t="shared" ref="AB114:AB116" si="44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3"/>
        <v>24</v>
      </c>
      <c r="AB115" s="51">
        <f t="shared" si="44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3"/>
        <v>24</v>
      </c>
      <c r="AB116" s="51">
        <f t="shared" si="44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5">SUM(C117:Z117)</f>
        <v>24</v>
      </c>
      <c r="AB117" s="51">
        <f t="shared" ref="AB117:AB118" si="46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5"/>
        <v>24</v>
      </c>
      <c r="AB118" s="51">
        <f t="shared" si="46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7">SUM(C119:Z119)</f>
        <v>24</v>
      </c>
      <c r="AB119" s="51">
        <f t="shared" ref="AB119:AB122" si="48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7"/>
        <v>24</v>
      </c>
      <c r="AB122" s="51">
        <f t="shared" si="48"/>
        <v>100</v>
      </c>
    </row>
    <row r="123" spans="1:28" ht="36" customHeight="1" x14ac:dyDescent="0.25">
      <c r="A123" s="31">
        <v>104</v>
      </c>
      <c r="B123" s="47" t="s">
        <v>201</v>
      </c>
      <c r="C123" s="73" t="s">
        <v>217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9">SUM(C124:Z124)</f>
        <v>24</v>
      </c>
      <c r="AB124" s="51">
        <f t="shared" ref="AB124" si="50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51">SUM(C125:Z125)</f>
        <v>24</v>
      </c>
      <c r="AB125" s="51">
        <f t="shared" ref="AB125:AB128" si="52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51"/>
        <v>24</v>
      </c>
      <c r="AB126" s="51">
        <f t="shared" si="52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v>24</v>
      </c>
      <c r="AB127" s="51">
        <f t="shared" si="52"/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51"/>
        <v>24</v>
      </c>
      <c r="AB128" s="51">
        <f t="shared" si="52"/>
        <v>100</v>
      </c>
    </row>
    <row r="129" spans="1:31" ht="24" customHeight="1" x14ac:dyDescent="0.25">
      <c r="A129" s="31">
        <v>110</v>
      </c>
      <c r="B129" s="47" t="s">
        <v>62</v>
      </c>
      <c r="C129" s="73" t="s">
        <v>222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5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3">SUM(C130:Z130)</f>
        <v>24</v>
      </c>
      <c r="AB130" s="51">
        <f t="shared" ref="AB130" si="54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autoFilter ref="B19:AB130" xr:uid="{00000000-0001-0000-0000-000000000000}"/>
  <sortState xmlns:xlrd2="http://schemas.microsoft.com/office/spreadsheetml/2017/richdata2" ref="B1:B135">
    <sortCondition ref="B21"/>
  </sortState>
  <mergeCells count="32">
    <mergeCell ref="AB9:AB18"/>
    <mergeCell ref="V9:V18"/>
    <mergeCell ref="W9:W18"/>
    <mergeCell ref="X9:X18"/>
    <mergeCell ref="Y9:Y18"/>
    <mergeCell ref="Z9:Z18"/>
    <mergeCell ref="AA9:AA18"/>
    <mergeCell ref="C123:Z123"/>
    <mergeCell ref="R9:R18"/>
    <mergeCell ref="O9:O18"/>
    <mergeCell ref="C129:Z129"/>
    <mergeCell ref="N9:N18"/>
    <mergeCell ref="C46:Z46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B100" sqref="B20: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85" t="s">
        <v>123</v>
      </c>
      <c r="L9" s="85" t="s">
        <v>122</v>
      </c>
      <c r="M9" s="85" t="s">
        <v>121</v>
      </c>
      <c r="N9" s="85" t="s">
        <v>120</v>
      </c>
      <c r="O9" s="85" t="s">
        <v>119</v>
      </c>
      <c r="P9" s="85" t="s">
        <v>118</v>
      </c>
      <c r="Q9" s="85" t="s">
        <v>117</v>
      </c>
      <c r="R9" s="85" t="s">
        <v>116</v>
      </c>
      <c r="S9" s="85" t="s">
        <v>115</v>
      </c>
      <c r="T9" s="85" t="s">
        <v>114</v>
      </c>
      <c r="U9" s="85" t="s">
        <v>113</v>
      </c>
      <c r="V9" s="87" t="s">
        <v>112</v>
      </c>
      <c r="W9" s="87" t="s">
        <v>111</v>
      </c>
      <c r="X9" s="87" t="s">
        <v>110</v>
      </c>
      <c r="Y9" s="87" t="s">
        <v>109</v>
      </c>
      <c r="Z9" s="87" t="s">
        <v>108</v>
      </c>
      <c r="AA9" s="86" t="s">
        <v>0</v>
      </c>
      <c r="AB9" s="92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2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2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2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2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2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2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2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2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2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24</v>
      </c>
      <c r="AB21" s="63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0</v>
      </c>
      <c r="M22" s="61">
        <v>0</v>
      </c>
      <c r="N22" s="61">
        <v>0</v>
      </c>
      <c r="O22" s="61">
        <v>1</v>
      </c>
      <c r="P22" s="61">
        <v>0</v>
      </c>
      <c r="Q22" s="61">
        <v>0</v>
      </c>
      <c r="R22" s="61">
        <v>0</v>
      </c>
      <c r="S22" s="61">
        <v>1</v>
      </c>
      <c r="T22" s="61">
        <v>0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17</v>
      </c>
      <c r="AB22" s="63">
        <f t="shared" si="3"/>
        <v>70.833333333333343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0</v>
      </c>
      <c r="Q27" s="61">
        <v>1</v>
      </c>
      <c r="R27" s="61">
        <v>1</v>
      </c>
      <c r="S27" s="61">
        <v>1</v>
      </c>
      <c r="T27" s="61">
        <v>0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22</v>
      </c>
      <c r="AB27" s="63">
        <f t="shared" si="3"/>
        <v>91.666666666666657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0</v>
      </c>
      <c r="X28" s="59">
        <v>1</v>
      </c>
      <c r="Y28" s="59">
        <v>1</v>
      </c>
      <c r="Z28" s="59">
        <v>0</v>
      </c>
      <c r="AA28" s="59">
        <f t="shared" si="2"/>
        <v>22</v>
      </c>
      <c r="AB28" s="63">
        <f t="shared" si="3"/>
        <v>91.666666666666657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1</v>
      </c>
      <c r="Z34" s="59">
        <v>0</v>
      </c>
      <c r="AA34" s="59">
        <f t="shared" si="2"/>
        <v>9</v>
      </c>
      <c r="AB34" s="63">
        <f t="shared" si="3"/>
        <v>37.5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0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0</v>
      </c>
      <c r="W35" s="59">
        <v>0</v>
      </c>
      <c r="X35" s="59">
        <v>1</v>
      </c>
      <c r="Y35" s="59">
        <v>1</v>
      </c>
      <c r="Z35" s="59">
        <v>1</v>
      </c>
      <c r="AA35" s="59">
        <f t="shared" si="2"/>
        <v>21</v>
      </c>
      <c r="AB35" s="63">
        <f t="shared" si="3"/>
        <v>87.5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1</v>
      </c>
      <c r="Z36" s="61">
        <v>1</v>
      </c>
      <c r="AA36" s="59">
        <f t="shared" si="2"/>
        <v>10</v>
      </c>
      <c r="AB36" s="63">
        <f t="shared" si="3"/>
        <v>41.666666666666671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1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1</v>
      </c>
      <c r="W51" s="61">
        <v>1</v>
      </c>
      <c r="X51" s="61">
        <v>1</v>
      </c>
      <c r="Y51" s="61">
        <v>1</v>
      </c>
      <c r="Z51" s="61">
        <v>1</v>
      </c>
      <c r="AA51" s="59">
        <f t="shared" si="2"/>
        <v>24</v>
      </c>
      <c r="AB51" s="63">
        <f t="shared" si="3"/>
        <v>100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2"/>
        <v>24</v>
      </c>
      <c r="AB56" s="63">
        <f t="shared" si="3"/>
        <v>100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2"/>
        <v>24</v>
      </c>
      <c r="AB59" s="63">
        <f t="shared" si="3"/>
        <v>100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153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1</v>
      </c>
      <c r="M64" s="61">
        <v>0</v>
      </c>
      <c r="N64" s="61">
        <v>0</v>
      </c>
      <c r="O64" s="61">
        <v>0</v>
      </c>
      <c r="P64" s="61">
        <v>0</v>
      </c>
      <c r="Q64" s="61">
        <v>1</v>
      </c>
      <c r="R64" s="61">
        <v>1</v>
      </c>
      <c r="S64" s="61">
        <v>0</v>
      </c>
      <c r="T64" s="61">
        <v>0</v>
      </c>
      <c r="U64" s="61">
        <v>0</v>
      </c>
      <c r="V64" s="61">
        <v>1</v>
      </c>
      <c r="W64" s="61">
        <v>0</v>
      </c>
      <c r="X64" s="61">
        <v>0</v>
      </c>
      <c r="Y64" s="61">
        <v>0</v>
      </c>
      <c r="Z64" s="61">
        <v>1</v>
      </c>
      <c r="AA64" s="59">
        <f t="shared" si="2"/>
        <v>5</v>
      </c>
      <c r="AB64" s="63">
        <f t="shared" si="3"/>
        <v>20.833333333333336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0</v>
      </c>
      <c r="W69" s="61">
        <v>0</v>
      </c>
      <c r="X69" s="61">
        <v>1</v>
      </c>
      <c r="Y69" s="61">
        <v>1</v>
      </c>
      <c r="Z69" s="61">
        <v>1</v>
      </c>
      <c r="AA69" s="59">
        <f t="shared" si="2"/>
        <v>22</v>
      </c>
      <c r="AB69" s="63">
        <f t="shared" si="3"/>
        <v>91.666666666666657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1">
        <v>0</v>
      </c>
      <c r="Q71" s="61">
        <v>0</v>
      </c>
      <c r="R71" s="61">
        <v>0</v>
      </c>
      <c r="S71" s="61">
        <v>0</v>
      </c>
      <c r="T71" s="61">
        <v>0</v>
      </c>
      <c r="U71" s="61">
        <v>0</v>
      </c>
      <c r="V71" s="61">
        <v>0</v>
      </c>
      <c r="W71" s="61">
        <v>0</v>
      </c>
      <c r="X71" s="61">
        <v>0</v>
      </c>
      <c r="Y71" s="61">
        <v>1</v>
      </c>
      <c r="Z71" s="61">
        <v>0</v>
      </c>
      <c r="AA71" s="59">
        <f t="shared" si="2"/>
        <v>9</v>
      </c>
      <c r="AB71" s="63">
        <f t="shared" si="3"/>
        <v>37.5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63">
        <f t="shared" si="3"/>
        <v>100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1</v>
      </c>
      <c r="Q90" s="61">
        <v>1</v>
      </c>
      <c r="R90" s="61">
        <v>0</v>
      </c>
      <c r="S90" s="61">
        <v>1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1</v>
      </c>
      <c r="Z90" s="61">
        <v>1</v>
      </c>
      <c r="AA90" s="59">
        <f t="shared" ref="AA90" si="12">SUM(C90:Z90)</f>
        <v>13</v>
      </c>
      <c r="AB90" s="63">
        <f t="shared" ref="AB90" si="13">AA90/24*(100)</f>
        <v>54.166666666666664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INSTITUCIONES</vt:lpstr>
      <vt:lpstr>MUNICIPIOS</vt:lpstr>
      <vt:lpstr>INSTITUCIONES!Área_de_impresión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2021-09-10T13:37:53Z</dcterms:modified>
</cp:coreProperties>
</file>