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ballesteros\Documents\PRESUPUESTO\EJECUCIÓN PRESUPUESTARIA 2021\MARZO 2021\"/>
    </mc:Choice>
  </mc:AlternateContent>
  <bookViews>
    <workbookView xWindow="0" yWindow="0" windowWidth="24000" windowHeight="925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C23" i="1"/>
  <c r="F23" i="1" s="1"/>
  <c r="B23" i="1"/>
  <c r="E22" i="1"/>
  <c r="D22" i="1"/>
  <c r="C22" i="1"/>
  <c r="F22" i="1" s="1"/>
  <c r="B22" i="1"/>
  <c r="F21" i="1"/>
  <c r="E21" i="1"/>
  <c r="G21" i="1" s="1"/>
  <c r="D21" i="1"/>
  <c r="C21" i="1"/>
  <c r="B21" i="1"/>
  <c r="E20" i="1"/>
  <c r="D20" i="1"/>
  <c r="C20" i="1"/>
  <c r="G20" i="1" s="1"/>
  <c r="B20" i="1"/>
  <c r="F19" i="1"/>
  <c r="E19" i="1"/>
  <c r="G19" i="1" s="1"/>
  <c r="D19" i="1"/>
  <c r="C19" i="1"/>
  <c r="B19" i="1"/>
  <c r="E18" i="1"/>
  <c r="D18" i="1"/>
  <c r="C18" i="1"/>
  <c r="G18" i="1" s="1"/>
  <c r="B18" i="1"/>
  <c r="F17" i="1"/>
  <c r="E17" i="1"/>
  <c r="G17" i="1" s="1"/>
  <c r="D17" i="1"/>
  <c r="C17" i="1"/>
  <c r="B17" i="1"/>
  <c r="E16" i="1"/>
  <c r="D16" i="1"/>
  <c r="C16" i="1"/>
  <c r="G16" i="1" s="1"/>
  <c r="B16" i="1"/>
  <c r="F15" i="1"/>
  <c r="E15" i="1"/>
  <c r="G15" i="1" s="1"/>
  <c r="D15" i="1"/>
  <c r="C15" i="1"/>
  <c r="B15" i="1"/>
  <c r="E14" i="1"/>
  <c r="D14" i="1"/>
  <c r="C14" i="1"/>
  <c r="G14" i="1" s="1"/>
  <c r="B14" i="1"/>
  <c r="F13" i="1"/>
  <c r="E13" i="1"/>
  <c r="G13" i="1" s="1"/>
  <c r="D13" i="1"/>
  <c r="C13" i="1"/>
  <c r="B13" i="1"/>
  <c r="E12" i="1"/>
  <c r="D12" i="1"/>
  <c r="C12" i="1"/>
  <c r="G12" i="1" s="1"/>
  <c r="B12" i="1"/>
  <c r="F11" i="1"/>
  <c r="E11" i="1"/>
  <c r="G11" i="1" s="1"/>
  <c r="D11" i="1"/>
  <c r="C11" i="1"/>
  <c r="B11" i="1"/>
  <c r="E10" i="1"/>
  <c r="D10" i="1"/>
  <c r="D9" i="1" s="1"/>
  <c r="D8" i="1" s="1"/>
  <c r="C10" i="1"/>
  <c r="G10" i="1" s="1"/>
  <c r="B10" i="1"/>
  <c r="E9" i="1"/>
  <c r="B9" i="1"/>
  <c r="B8" i="1" s="1"/>
  <c r="G23" i="1" l="1"/>
  <c r="E8" i="1"/>
  <c r="C9" i="1"/>
  <c r="C8" i="1" s="1"/>
  <c r="F8" i="1" s="1"/>
  <c r="F10" i="1"/>
  <c r="F12" i="1"/>
  <c r="F14" i="1"/>
  <c r="F16" i="1"/>
  <c r="F18" i="1"/>
  <c r="F20" i="1"/>
  <c r="G8" i="1" l="1"/>
  <c r="F9" i="1"/>
  <c r="G9" i="1"/>
</calcChain>
</file>

<file path=xl/sharedStrings.xml><?xml version="1.0" encoding="utf-8"?>
<sst xmlns="http://schemas.openxmlformats.org/spreadsheetml/2006/main" count="29" uniqueCount="29">
  <si>
    <t>AUTORIDAD NACIONAL DE TRANSPARENCIA Y ACCESO A LA INFORMACIÓN</t>
  </si>
  <si>
    <t xml:space="preserve"> EJECUCIÓN PRESUPUESTARIA POR OBJETO DE GASTO</t>
  </si>
  <si>
    <t>AL 31 DE MARZO DE 2021</t>
  </si>
  <si>
    <t>(En Balboas)</t>
  </si>
  <si>
    <t>DETALLE</t>
  </si>
  <si>
    <t>PRESUPUESTO</t>
  </si>
  <si>
    <t xml:space="preserve">COMPROMISOS EJECUTADO </t>
  </si>
  <si>
    <t>SALDO POR ASIGNAR A LA FECHA</t>
  </si>
  <si>
    <t>VARIACIÓN PORCENTUAL EJECUTADO VS PRESUPUESTO MODI. (6)=(4/2)*100</t>
  </si>
  <si>
    <t>LEY</t>
  </si>
  <si>
    <t>MODIFICADO</t>
  </si>
  <si>
    <t>ASIGNADO</t>
  </si>
  <si>
    <t>(5)=(2)-(3)</t>
  </si>
  <si>
    <t>FUNCIONAMIENTO</t>
  </si>
  <si>
    <t>SERVICIOS PERSONALES</t>
  </si>
  <si>
    <t>PERSONAL FIJO (SUELDOS)</t>
  </si>
  <si>
    <t>GASTOS DE REPRESENTACION FIJOS</t>
  </si>
  <si>
    <t>XIII MES</t>
  </si>
  <si>
    <t>CUOTA PATRONAL DE SEGURO SOCIAL</t>
  </si>
  <si>
    <t>CUOTA PATRONAL DE SEGURO EDUCATIVO</t>
  </si>
  <si>
    <t>CUOTA PATRONAL DE RIESGO PROFESIONAL</t>
  </si>
  <si>
    <t>CUOTA PATRONAL PARA EL FONDO COMPLEMENT.</t>
  </si>
  <si>
    <t>SUELDOS CRÉDITO RECONOCIDO</t>
  </si>
  <si>
    <t>III MES CRÉDITO RECONOCIDO</t>
  </si>
  <si>
    <t>CONTRIBUCIONES A LA SEGURIDAD</t>
  </si>
  <si>
    <t>SERVICIOS NO PERSONALES</t>
  </si>
  <si>
    <t>MATERIALES Y SUMINISTROS</t>
  </si>
  <si>
    <t>MAQUINARIA Y EQUIPOS VARIOS</t>
  </si>
  <si>
    <t>TRANSFERENCIAS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</si>
</sst>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164" fontId="2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164" fontId="3" fillId="2" borderId="10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left" vertical="center" wrapText="1"/>
    </xf>
    <xf numFmtId="164" fontId="3" fillId="2" borderId="12" xfId="1" applyNumberFormat="1" applyFont="1" applyFill="1" applyBorder="1" applyAlignment="1">
      <alignment horizontal="left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0" borderId="13" xfId="1" applyNumberFormat="1" applyFont="1" applyBorder="1" applyAlignment="1">
      <alignment vertical="center" wrapText="1"/>
    </xf>
    <xf numFmtId="164" fontId="3" fillId="0" borderId="14" xfId="1" applyNumberFormat="1" applyFont="1" applyBorder="1" applyAlignment="1">
      <alignment horizontal="righ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164" fontId="3" fillId="0" borderId="15" xfId="1" applyNumberFormat="1" applyFont="1" applyBorder="1" applyAlignment="1">
      <alignment horizontal="right" vertical="center"/>
    </xf>
    <xf numFmtId="9" fontId="4" fillId="0" borderId="15" xfId="2" applyNumberFormat="1" applyFont="1" applyFill="1" applyBorder="1" applyAlignment="1">
      <alignment horizontal="right" vertical="center" wrapText="1"/>
    </xf>
    <xf numFmtId="164" fontId="3" fillId="0" borderId="16" xfId="1" applyNumberFormat="1" applyFont="1" applyBorder="1" applyAlignment="1">
      <alignment horizontal="left" vertical="center" wrapText="1"/>
    </xf>
    <xf numFmtId="3" fontId="5" fillId="3" borderId="7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164" fontId="3" fillId="0" borderId="17" xfId="1" applyNumberFormat="1" applyFont="1" applyBorder="1" applyAlignment="1">
      <alignment horizontal="right" vertical="center"/>
    </xf>
    <xf numFmtId="9" fontId="4" fillId="0" borderId="17" xfId="2" applyNumberFormat="1" applyFont="1" applyFill="1" applyBorder="1" applyAlignment="1">
      <alignment horizontal="right" vertical="center" wrapText="1"/>
    </xf>
    <xf numFmtId="164" fontId="6" fillId="0" borderId="16" xfId="1" applyNumberFormat="1" applyFont="1" applyBorder="1" applyAlignment="1">
      <alignment vertical="center" wrapText="1"/>
    </xf>
    <xf numFmtId="164" fontId="6" fillId="0" borderId="17" xfId="1" applyNumberFormat="1" applyFont="1" applyBorder="1" applyAlignment="1">
      <alignment horizontal="right" vertical="center"/>
    </xf>
    <xf numFmtId="9" fontId="5" fillId="0" borderId="17" xfId="2" applyNumberFormat="1" applyFont="1" applyFill="1" applyBorder="1" applyAlignment="1">
      <alignment horizontal="right" vertical="center" wrapText="1"/>
    </xf>
    <xf numFmtId="0" fontId="7" fillId="0" borderId="18" xfId="0" applyFont="1" applyFill="1" applyBorder="1" applyAlignment="1" applyProtection="1">
      <alignment horizontal="left" wrapText="1"/>
      <protection locked="0"/>
    </xf>
    <xf numFmtId="164" fontId="3" fillId="0" borderId="16" xfId="1" applyNumberFormat="1" applyFont="1" applyBorder="1" applyAlignment="1">
      <alignment vertical="center" wrapText="1"/>
    </xf>
    <xf numFmtId="3" fontId="4" fillId="3" borderId="7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vertical="center"/>
    </xf>
    <xf numFmtId="164" fontId="3" fillId="0" borderId="19" xfId="1" applyNumberFormat="1" applyFont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164" fontId="3" fillId="0" borderId="20" xfId="1" applyNumberFormat="1" applyFont="1" applyBorder="1" applyAlignment="1">
      <alignment horizontal="right" vertical="center"/>
    </xf>
    <xf numFmtId="9" fontId="4" fillId="0" borderId="20" xfId="2" applyNumberFormat="1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3-INF+DE+EJECUCION%20PRESUPUESTARIA%202021%20MARZO%202021-1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01"/>
      <sheetName val="EJECUCION 02"/>
      <sheetName val="MARZO SISTEMA"/>
      <sheetName val="SISTEMA"/>
      <sheetName val="EJECUCION 03"/>
      <sheetName val="RESUMEN 03"/>
      <sheetName val="GASTO FUNC 03"/>
      <sheetName val="CONSOLIDADO 03"/>
      <sheetName val="EJEC. RUBRO 03"/>
      <sheetName val="ING. RECA 03"/>
      <sheetName val="INGRESO 03"/>
      <sheetName val="ING. GASTO 03"/>
      <sheetName val="WEB"/>
    </sheetNames>
    <sheetDataSet>
      <sheetData sheetId="0"/>
      <sheetData sheetId="1"/>
      <sheetData sheetId="2"/>
      <sheetData sheetId="3"/>
      <sheetData sheetId="4">
        <row r="9">
          <cell r="C9">
            <v>1133760</v>
          </cell>
          <cell r="G9">
            <v>1123322</v>
          </cell>
          <cell r="H9">
            <v>273002</v>
          </cell>
          <cell r="K9">
            <v>264780</v>
          </cell>
        </row>
        <row r="10">
          <cell r="C10">
            <v>54000</v>
          </cell>
          <cell r="G10">
            <v>52500</v>
          </cell>
          <cell r="H10">
            <v>12000</v>
          </cell>
          <cell r="K10">
            <v>10500</v>
          </cell>
        </row>
        <row r="11">
          <cell r="C11">
            <v>31350</v>
          </cell>
          <cell r="G11">
            <v>31327</v>
          </cell>
          <cell r="H11">
            <v>10427</v>
          </cell>
          <cell r="K11">
            <v>9366.6299999999992</v>
          </cell>
        </row>
        <row r="12">
          <cell r="C12">
            <v>153281</v>
          </cell>
          <cell r="G12">
            <v>149458</v>
          </cell>
          <cell r="H12">
            <v>34499</v>
          </cell>
          <cell r="K12">
            <v>22100.13</v>
          </cell>
        </row>
        <row r="13">
          <cell r="C13">
            <v>17546</v>
          </cell>
          <cell r="G13">
            <v>17546</v>
          </cell>
          <cell r="H13">
            <v>4388</v>
          </cell>
          <cell r="K13">
            <v>2495.2600000000002</v>
          </cell>
        </row>
        <row r="14">
          <cell r="C14">
            <v>18680</v>
          </cell>
          <cell r="G14">
            <v>18418</v>
          </cell>
          <cell r="H14">
            <v>4406</v>
          </cell>
          <cell r="K14">
            <v>3619.35</v>
          </cell>
        </row>
        <row r="15">
          <cell r="C15">
            <v>3509</v>
          </cell>
          <cell r="G15">
            <v>3509</v>
          </cell>
          <cell r="H15">
            <v>879</v>
          </cell>
          <cell r="K15">
            <v>495.35</v>
          </cell>
        </row>
        <row r="16">
          <cell r="C16">
            <v>0</v>
          </cell>
          <cell r="G16">
            <v>4270</v>
          </cell>
          <cell r="H16">
            <v>4270</v>
          </cell>
          <cell r="K16">
            <v>4270</v>
          </cell>
        </row>
        <row r="17">
          <cell r="C17">
            <v>0</v>
          </cell>
          <cell r="G17">
            <v>23</v>
          </cell>
          <cell r="H17">
            <v>23</v>
          </cell>
          <cell r="K17">
            <v>0</v>
          </cell>
        </row>
        <row r="18">
          <cell r="C18">
            <v>0</v>
          </cell>
          <cell r="G18">
            <v>953</v>
          </cell>
          <cell r="H18">
            <v>953</v>
          </cell>
          <cell r="K18">
            <v>948.81</v>
          </cell>
        </row>
        <row r="19">
          <cell r="C19">
            <v>472457</v>
          </cell>
          <cell r="G19">
            <v>431482</v>
          </cell>
          <cell r="H19">
            <v>198508.5</v>
          </cell>
          <cell r="K19">
            <v>184403.31999999998</v>
          </cell>
        </row>
        <row r="43">
          <cell r="C43">
            <v>54867</v>
          </cell>
          <cell r="G43">
            <v>39655</v>
          </cell>
          <cell r="H43">
            <v>11377</v>
          </cell>
          <cell r="K43">
            <v>10242.75</v>
          </cell>
        </row>
        <row r="67">
          <cell r="C67">
            <v>0</v>
          </cell>
          <cell r="G67">
            <v>0</v>
          </cell>
          <cell r="H67">
            <v>0</v>
          </cell>
          <cell r="K67">
            <v>0</v>
          </cell>
        </row>
        <row r="74">
          <cell r="C74">
            <v>268</v>
          </cell>
          <cell r="G74">
            <v>1768</v>
          </cell>
          <cell r="H74">
            <v>1500</v>
          </cell>
          <cell r="K74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sqref="A1:G23"/>
    </sheetView>
  </sheetViews>
  <sheetFormatPr baseColWidth="10" defaultRowHeight="15" x14ac:dyDescent="0.25"/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ht="15.75" thickBot="1" x14ac:dyDescent="0.3">
      <c r="A4" s="3" t="s">
        <v>3</v>
      </c>
      <c r="B4" s="3"/>
      <c r="C4" s="3"/>
      <c r="D4" s="3"/>
      <c r="E4" s="3"/>
      <c r="F4" s="3"/>
      <c r="G4" s="3"/>
    </row>
    <row r="5" spans="1:7" ht="15.75" thickBot="1" x14ac:dyDescent="0.3">
      <c r="A5" s="4" t="s">
        <v>4</v>
      </c>
      <c r="B5" s="5" t="s">
        <v>5</v>
      </c>
      <c r="C5" s="6"/>
      <c r="D5" s="7"/>
      <c r="E5" s="8" t="s">
        <v>6</v>
      </c>
      <c r="F5" s="4" t="s">
        <v>7</v>
      </c>
      <c r="G5" s="4" t="s">
        <v>8</v>
      </c>
    </row>
    <row r="6" spans="1:7" ht="15.75" thickBot="1" x14ac:dyDescent="0.3">
      <c r="A6" s="9"/>
      <c r="B6" s="10" t="s">
        <v>9</v>
      </c>
      <c r="C6" s="11" t="s">
        <v>10</v>
      </c>
      <c r="D6" s="11" t="s">
        <v>11</v>
      </c>
      <c r="E6" s="12"/>
      <c r="F6" s="13"/>
      <c r="G6" s="9"/>
    </row>
    <row r="7" spans="1:7" ht="15.75" thickBot="1" x14ac:dyDescent="0.3">
      <c r="A7" s="9"/>
      <c r="B7" s="14">
        <v>1</v>
      </c>
      <c r="C7" s="15">
        <v>2</v>
      </c>
      <c r="D7" s="14">
        <v>3</v>
      </c>
      <c r="E7" s="15">
        <v>4</v>
      </c>
      <c r="F7" s="16" t="s">
        <v>12</v>
      </c>
      <c r="G7" s="9"/>
    </row>
    <row r="8" spans="1:7" ht="34.5" thickBot="1" x14ac:dyDescent="0.3">
      <c r="A8" s="17" t="s">
        <v>13</v>
      </c>
      <c r="B8" s="18">
        <f>SUM(B9+B20+B21+B22+B23)</f>
        <v>1939718</v>
      </c>
      <c r="C8" s="19">
        <f>SUM(C9+C20+C21+C22+C23)</f>
        <v>1874231</v>
      </c>
      <c r="D8" s="19">
        <f>SUM(D9+D20+D21+D22+D23)</f>
        <v>556232.5</v>
      </c>
      <c r="E8" s="19">
        <f>SUM(E9+E20+E21+E22+E23)</f>
        <v>513221.6</v>
      </c>
      <c r="F8" s="20">
        <f>SUM(C8-D8)</f>
        <v>1317998.5</v>
      </c>
      <c r="G8" s="21">
        <f>SUM(E8/C8)*100%</f>
        <v>0.27383049367980788</v>
      </c>
    </row>
    <row r="9" spans="1:7" ht="22.5" x14ac:dyDescent="0.25">
      <c r="A9" s="22" t="s">
        <v>14</v>
      </c>
      <c r="B9" s="23">
        <f>SUM(B10:B19)</f>
        <v>1412126</v>
      </c>
      <c r="C9" s="24">
        <f t="shared" ref="C9:E9" si="0">SUM(C10:C19)</f>
        <v>1401326</v>
      </c>
      <c r="D9" s="23">
        <f t="shared" si="0"/>
        <v>344847</v>
      </c>
      <c r="E9" s="24">
        <f t="shared" si="0"/>
        <v>318575.52999999997</v>
      </c>
      <c r="F9" s="25">
        <f>SUM(F10:F16)</f>
        <v>1056479</v>
      </c>
      <c r="G9" s="26">
        <f t="shared" ref="G9:G23" si="1">SUM(E9/C9)*100%</f>
        <v>0.22733862784248632</v>
      </c>
    </row>
    <row r="10" spans="1:7" ht="22.5" x14ac:dyDescent="0.25">
      <c r="A10" s="27" t="s">
        <v>15</v>
      </c>
      <c r="B10" s="23">
        <f>'[1]EJECUCION 03'!C9</f>
        <v>1133760</v>
      </c>
      <c r="C10" s="24">
        <f>'[1]EJECUCION 03'!G9</f>
        <v>1123322</v>
      </c>
      <c r="D10" s="23">
        <f>'[1]EJECUCION 03'!H9</f>
        <v>273002</v>
      </c>
      <c r="E10" s="24">
        <f>'[1]EJECUCION 03'!K9</f>
        <v>264780</v>
      </c>
      <c r="F10" s="28">
        <f t="shared" ref="F10:F15" si="2">SUM(C10-D10)</f>
        <v>850320</v>
      </c>
      <c r="G10" s="29">
        <f t="shared" si="1"/>
        <v>0.23571157691205194</v>
      </c>
    </row>
    <row r="11" spans="1:7" ht="33.75" x14ac:dyDescent="0.25">
      <c r="A11" s="27" t="s">
        <v>16</v>
      </c>
      <c r="B11" s="23">
        <f>'[1]EJECUCION 03'!C10</f>
        <v>54000</v>
      </c>
      <c r="C11" s="24">
        <f>'[1]EJECUCION 03'!G10</f>
        <v>52500</v>
      </c>
      <c r="D11" s="23">
        <f>'[1]EJECUCION 03'!H10</f>
        <v>12000</v>
      </c>
      <c r="E11" s="24">
        <f>'[1]EJECUCION 03'!K10</f>
        <v>10500</v>
      </c>
      <c r="F11" s="28">
        <f t="shared" si="2"/>
        <v>40500</v>
      </c>
      <c r="G11" s="29">
        <f t="shared" si="1"/>
        <v>0.2</v>
      </c>
    </row>
    <row r="12" spans="1:7" x14ac:dyDescent="0.25">
      <c r="A12" s="27" t="s">
        <v>17</v>
      </c>
      <c r="B12" s="23">
        <f>'[1]EJECUCION 03'!C11</f>
        <v>31350</v>
      </c>
      <c r="C12" s="24">
        <f>'[1]EJECUCION 03'!G11</f>
        <v>31327</v>
      </c>
      <c r="D12" s="23">
        <f>'[1]EJECUCION 03'!H11</f>
        <v>10427</v>
      </c>
      <c r="E12" s="24">
        <f>'[1]EJECUCION 03'!K11</f>
        <v>9366.6299999999992</v>
      </c>
      <c r="F12" s="28">
        <f t="shared" si="2"/>
        <v>20900</v>
      </c>
      <c r="G12" s="29">
        <f t="shared" si="1"/>
        <v>0.29899543524755001</v>
      </c>
    </row>
    <row r="13" spans="1:7" ht="33.75" x14ac:dyDescent="0.25">
      <c r="A13" s="27" t="s">
        <v>18</v>
      </c>
      <c r="B13" s="23">
        <f>'[1]EJECUCION 03'!C12</f>
        <v>153281</v>
      </c>
      <c r="C13" s="24">
        <f>'[1]EJECUCION 03'!G12</f>
        <v>149458</v>
      </c>
      <c r="D13" s="23">
        <f>'[1]EJECUCION 03'!H12</f>
        <v>34499</v>
      </c>
      <c r="E13" s="24">
        <f>'[1]EJECUCION 03'!K12</f>
        <v>22100.13</v>
      </c>
      <c r="F13" s="28">
        <f t="shared" si="2"/>
        <v>114959</v>
      </c>
      <c r="G13" s="29">
        <f t="shared" si="1"/>
        <v>0.14786849817339989</v>
      </c>
    </row>
    <row r="14" spans="1:7" ht="45" x14ac:dyDescent="0.25">
      <c r="A14" s="27" t="s">
        <v>19</v>
      </c>
      <c r="B14" s="23">
        <f>'[1]EJECUCION 03'!C13</f>
        <v>17546</v>
      </c>
      <c r="C14" s="24">
        <f>'[1]EJECUCION 03'!G13</f>
        <v>17546</v>
      </c>
      <c r="D14" s="23">
        <f>'[1]EJECUCION 03'!H13</f>
        <v>4388</v>
      </c>
      <c r="E14" s="24">
        <f>'[1]EJECUCION 03'!K13</f>
        <v>2495.2600000000002</v>
      </c>
      <c r="F14" s="28">
        <f t="shared" si="2"/>
        <v>13158</v>
      </c>
      <c r="G14" s="29">
        <f t="shared" si="1"/>
        <v>0.14221247007865043</v>
      </c>
    </row>
    <row r="15" spans="1:7" ht="45" x14ac:dyDescent="0.25">
      <c r="A15" s="27" t="s">
        <v>20</v>
      </c>
      <c r="B15" s="23">
        <f>'[1]EJECUCION 03'!C14</f>
        <v>18680</v>
      </c>
      <c r="C15" s="24">
        <f>'[1]EJECUCION 03'!G14</f>
        <v>18418</v>
      </c>
      <c r="D15" s="23">
        <f>'[1]EJECUCION 03'!H14</f>
        <v>4406</v>
      </c>
      <c r="E15" s="24">
        <f>'[1]EJECUCION 03'!K14</f>
        <v>3619.35</v>
      </c>
      <c r="F15" s="28">
        <f t="shared" si="2"/>
        <v>14012</v>
      </c>
      <c r="G15" s="29">
        <f t="shared" si="1"/>
        <v>0.19651156477359105</v>
      </c>
    </row>
    <row r="16" spans="1:7" ht="45" x14ac:dyDescent="0.25">
      <c r="A16" s="27" t="s">
        <v>21</v>
      </c>
      <c r="B16" s="23">
        <f>'[1]EJECUCION 03'!C15</f>
        <v>3509</v>
      </c>
      <c r="C16" s="24">
        <f>'[1]EJECUCION 03'!G15</f>
        <v>3509</v>
      </c>
      <c r="D16" s="23">
        <f>'[1]EJECUCION 03'!H15</f>
        <v>879</v>
      </c>
      <c r="E16" s="24">
        <f>'[1]EJECUCION 03'!K15</f>
        <v>495.35</v>
      </c>
      <c r="F16" s="28">
        <f>SUM(C16-D16)</f>
        <v>2630</v>
      </c>
      <c r="G16" s="29">
        <f t="shared" si="1"/>
        <v>0.14116557423767456</v>
      </c>
    </row>
    <row r="17" spans="1:7" ht="33.75" x14ac:dyDescent="0.25">
      <c r="A17" s="27" t="s">
        <v>22</v>
      </c>
      <c r="B17" s="23">
        <f>'[1]EJECUCION 03'!C16</f>
        <v>0</v>
      </c>
      <c r="C17" s="24">
        <f>'[1]EJECUCION 03'!G16</f>
        <v>4270</v>
      </c>
      <c r="D17" s="23">
        <f>'[1]EJECUCION 03'!H16</f>
        <v>4270</v>
      </c>
      <c r="E17" s="24">
        <f>'[1]EJECUCION 03'!K16</f>
        <v>4270</v>
      </c>
      <c r="F17" s="28">
        <f>SUM(C17-D17)</f>
        <v>0</v>
      </c>
      <c r="G17" s="29">
        <f t="shared" si="1"/>
        <v>1</v>
      </c>
    </row>
    <row r="18" spans="1:7" ht="22.5" x14ac:dyDescent="0.25">
      <c r="A18" s="27" t="s">
        <v>23</v>
      </c>
      <c r="B18" s="23">
        <f>'[1]EJECUCION 03'!C17</f>
        <v>0</v>
      </c>
      <c r="C18" s="24">
        <f>'[1]EJECUCION 03'!G17</f>
        <v>23</v>
      </c>
      <c r="D18" s="23">
        <f>'[1]EJECUCION 03'!H17</f>
        <v>23</v>
      </c>
      <c r="E18" s="24">
        <f>'[1]EJECUCION 03'!K17</f>
        <v>0</v>
      </c>
      <c r="F18" s="28">
        <f>SUM(C18-D18)</f>
        <v>0</v>
      </c>
      <c r="G18" s="29">
        <f t="shared" si="1"/>
        <v>0</v>
      </c>
    </row>
    <row r="19" spans="1:7" ht="34.5" x14ac:dyDescent="0.25">
      <c r="A19" s="30" t="s">
        <v>24</v>
      </c>
      <c r="B19" s="23">
        <f>'[1]EJECUCION 03'!C18</f>
        <v>0</v>
      </c>
      <c r="C19" s="24">
        <f>'[1]EJECUCION 03'!G18</f>
        <v>953</v>
      </c>
      <c r="D19" s="23">
        <f>'[1]EJECUCION 03'!H18</f>
        <v>953</v>
      </c>
      <c r="E19" s="24">
        <f>'[1]EJECUCION 03'!K18</f>
        <v>948.81</v>
      </c>
      <c r="F19" s="28">
        <f>SUM(C19-D19)</f>
        <v>0</v>
      </c>
      <c r="G19" s="29">
        <f t="shared" si="1"/>
        <v>0.9956033578174186</v>
      </c>
    </row>
    <row r="20" spans="1:7" ht="22.5" x14ac:dyDescent="0.25">
      <c r="A20" s="31" t="s">
        <v>25</v>
      </c>
      <c r="B20" s="32">
        <f>'[1]EJECUCION 03'!C19</f>
        <v>472457</v>
      </c>
      <c r="C20" s="33">
        <f>'[1]EJECUCION 03'!G19</f>
        <v>431482</v>
      </c>
      <c r="D20" s="32">
        <f>'[1]EJECUCION 03'!H19</f>
        <v>198508.5</v>
      </c>
      <c r="E20" s="33">
        <f>'[1]EJECUCION 03'!K19</f>
        <v>184403.31999999998</v>
      </c>
      <c r="F20" s="25">
        <f>SUM(C20-D20)</f>
        <v>232973.5</v>
      </c>
      <c r="G20" s="26">
        <f t="shared" si="1"/>
        <v>0.42737198770748253</v>
      </c>
    </row>
    <row r="21" spans="1:7" ht="22.5" x14ac:dyDescent="0.25">
      <c r="A21" s="31" t="s">
        <v>26</v>
      </c>
      <c r="B21" s="32">
        <f>'[1]EJECUCION 03'!C43</f>
        <v>54867</v>
      </c>
      <c r="C21" s="33">
        <f>'[1]EJECUCION 03'!G43</f>
        <v>39655</v>
      </c>
      <c r="D21" s="32">
        <f>'[1]EJECUCION 03'!H43</f>
        <v>11377</v>
      </c>
      <c r="E21" s="33">
        <f>'[1]EJECUCION 03'!K43</f>
        <v>10242.75</v>
      </c>
      <c r="F21" s="25">
        <f>SUM(C21-D21)</f>
        <v>28278</v>
      </c>
      <c r="G21" s="26">
        <f t="shared" si="1"/>
        <v>0.25829655781112093</v>
      </c>
    </row>
    <row r="22" spans="1:7" ht="33.75" x14ac:dyDescent="0.25">
      <c r="A22" s="31" t="s">
        <v>27</v>
      </c>
      <c r="B22" s="32">
        <f>'[1]EJECUCION 03'!C67</f>
        <v>0</v>
      </c>
      <c r="C22" s="33">
        <f>'[1]EJECUCION 03'!G67</f>
        <v>0</v>
      </c>
      <c r="D22" s="32">
        <f>'[1]EJECUCION 03'!H67</f>
        <v>0</v>
      </c>
      <c r="E22" s="33">
        <f>'[1]EJECUCION 03'!K67</f>
        <v>0</v>
      </c>
      <c r="F22" s="25">
        <f>SUM(C22-D22)</f>
        <v>0</v>
      </c>
      <c r="G22" s="26">
        <v>0</v>
      </c>
    </row>
    <row r="23" spans="1:7" ht="34.5" thickBot="1" x14ac:dyDescent="0.3">
      <c r="A23" s="34" t="s">
        <v>28</v>
      </c>
      <c r="B23" s="35">
        <f>'[1]EJECUCION 03'!C74</f>
        <v>268</v>
      </c>
      <c r="C23" s="36">
        <f>'[1]EJECUCION 03'!G74</f>
        <v>1768</v>
      </c>
      <c r="D23" s="35">
        <f>'[1]EJECUCION 03'!H74</f>
        <v>1500</v>
      </c>
      <c r="E23" s="36">
        <f>'[1]EJECUCION 03'!K74</f>
        <v>0</v>
      </c>
      <c r="F23" s="37">
        <f>SUM(C23-D23)</f>
        <v>268</v>
      </c>
      <c r="G23" s="38">
        <f t="shared" si="1"/>
        <v>0</v>
      </c>
    </row>
  </sheetData>
  <mergeCells count="9">
    <mergeCell ref="A1:G1"/>
    <mergeCell ref="A2:G2"/>
    <mergeCell ref="A3:G3"/>
    <mergeCell ref="A4:G4"/>
    <mergeCell ref="A5:A7"/>
    <mergeCell ref="B5:D5"/>
    <mergeCell ref="E5:E6"/>
    <mergeCell ref="F5:F6"/>
    <mergeCell ref="G5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Vianed Ballesteros</dc:creator>
  <cp:lastModifiedBy>Vianed Ballesteros</cp:lastModifiedBy>
  <dcterms:created xsi:type="dcterms:W3CDTF">2021-04-15T16:08:14Z</dcterms:created>
  <dcterms:modified xsi:type="dcterms:W3CDTF">2021-04-15T16:08:47Z</dcterms:modified>
</cp:coreProperties>
</file>